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0584" activeTab="0"/>
  </bookViews>
  <sheets>
    <sheet name="Turvallinen_ampumarata_seminaa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<sst xmlns="http://schemas.openxmlformats.org/spreadsheetml/2006/main" count="310" uniqueCount="280">
  <si>
    <t>Etu- ja sukunimi</t>
  </si>
  <si>
    <t>Yhdistys / yritys</t>
  </si>
  <si>
    <t>Katuosoite</t>
  </si>
  <si>
    <t>Postiosoite</t>
  </si>
  <si>
    <t>Puhelinnumero</t>
  </si>
  <si>
    <t>Mahdolliset ruoka-allergiat</t>
  </si>
  <si>
    <t>Rovaniemen Reserviupseerikerho, SAL, AHF</t>
  </si>
  <si>
    <t>Oikopolku 2 A 3 c/o Laine</t>
  </si>
  <si>
    <t>tapiohan@hotmail.com</t>
  </si>
  <si>
    <t>ei ole</t>
  </si>
  <si>
    <t>Ville Maijanen</t>
  </si>
  <si>
    <t>ville.maijanen@kolumbus.fi</t>
  </si>
  <si>
    <t>Jorma Riissanen</t>
  </si>
  <si>
    <t>SAL</t>
  </si>
  <si>
    <t>Kirkkotie 35</t>
  </si>
  <si>
    <t>jorma.riissanen@pp.inet.fi</t>
  </si>
  <si>
    <t>Raimo Suominen</t>
  </si>
  <si>
    <t>Ampumaharrastusfoorumi</t>
  </si>
  <si>
    <t>Rantakulmantie 82</t>
  </si>
  <si>
    <t>28600 PORI</t>
  </si>
  <si>
    <t>raimo.suominen@asehistorianliitto.fi</t>
  </si>
  <si>
    <t>Sampsa Olkinuora</t>
  </si>
  <si>
    <t xml:space="preserve">Marjatie </t>
  </si>
  <si>
    <t>sampsa.olkinuora@vantaanreservilaiset.fi</t>
  </si>
  <si>
    <t>Jukka Haltia</t>
  </si>
  <si>
    <t>Suomen Ampumahiihtoliitto ry</t>
  </si>
  <si>
    <t>Radiokatu 20</t>
  </si>
  <si>
    <t>jukka.haltia@biathlon.fi</t>
  </si>
  <si>
    <t>Saku Liehu</t>
  </si>
  <si>
    <t>RUL</t>
  </si>
  <si>
    <t>saku.liehu@rul.fi</t>
  </si>
  <si>
    <t>Risto Karonen</t>
  </si>
  <si>
    <t>Ritatie 2</t>
  </si>
  <si>
    <t>96910 Rovaniemi</t>
  </si>
  <si>
    <t>risto.karonen@pp.inet.fi</t>
  </si>
  <si>
    <t>-</t>
  </si>
  <si>
    <t>Mikko Makkonen</t>
  </si>
  <si>
    <t>Keski-Karjalan Ampumaratayhdistys ry</t>
  </si>
  <si>
    <t>82580 Juurikka</t>
  </si>
  <si>
    <t>mikko.makkonen@welho.com</t>
  </si>
  <si>
    <t>Markku Lainevirta</t>
  </si>
  <si>
    <t>Laajasalontie 78 D</t>
  </si>
  <si>
    <t>markku.lainevirta@tintti.net</t>
  </si>
  <si>
    <t>Mikko Piirtola</t>
  </si>
  <si>
    <t>Haapalahdentie 260</t>
  </si>
  <si>
    <t>mikko.piirtola@hotmail.com</t>
  </si>
  <si>
    <t>Mikael Ekberg</t>
  </si>
  <si>
    <t>Kirkres/PorkkA</t>
  </si>
  <si>
    <t>mikael.ekberg@kamppailuopisto.com</t>
  </si>
  <si>
    <t>Matti Kopra</t>
  </si>
  <si>
    <t>Steniuksentie 39 A8, Helsinki</t>
  </si>
  <si>
    <t>Steniuksentie 39 A8, 00320 Helsinki</t>
  </si>
  <si>
    <t>matti.kopra@welho.com</t>
  </si>
  <si>
    <t>Timo Kyyhkynen</t>
  </si>
  <si>
    <t>Agricolankatu A 17</t>
  </si>
  <si>
    <t>reservilaiset_itahelsinki@yahoo.com</t>
  </si>
  <si>
    <t>Keliakia</t>
  </si>
  <si>
    <t>Jaakko-Ilkka Maavuori</t>
  </si>
  <si>
    <t>Merires/yle Lems</t>
  </si>
  <si>
    <t>Huopalahdentie 3D 81</t>
  </si>
  <si>
    <t>jaakko.maavuori@welho.com</t>
  </si>
  <si>
    <t>nix</t>
  </si>
  <si>
    <t>Mauri Routio</t>
  </si>
  <si>
    <t>Sinebrychoffinkatu 11 C29</t>
  </si>
  <si>
    <t>mauri.routio@sci.fi</t>
  </si>
  <si>
    <t>Erkki Ruokanen</t>
  </si>
  <si>
    <t>Myllypolku 8</t>
  </si>
  <si>
    <t>ERKKI.RUOKANEN@GTK.FI</t>
  </si>
  <si>
    <t>Toni Suomalainen</t>
  </si>
  <si>
    <t>Ruppovaarantie 67</t>
  </si>
  <si>
    <t>toni.suomalainen@metsagroup.com</t>
  </si>
  <si>
    <t>Asta Jaakkola</t>
  </si>
  <si>
    <t>Keski-Uudenmaan poliisilaitos</t>
  </si>
  <si>
    <t>Mannilantie 26-28</t>
  </si>
  <si>
    <t>asta.jaakkola@poliisi.fi</t>
  </si>
  <si>
    <t>Hannu Haapaniemi</t>
  </si>
  <si>
    <t>Pirkkalantie 826</t>
  </si>
  <si>
    <t>hannu.haapaniemi@amurinsahkopaja.fi</t>
  </si>
  <si>
    <t>Kuolimon ampujat ry</t>
  </si>
  <si>
    <t>Kuivasensaarentie 1182</t>
  </si>
  <si>
    <t>xvesaterava@fortum.com</t>
  </si>
  <si>
    <t>Antti Sahlstedt</t>
  </si>
  <si>
    <t>Vihdin ja Karkkilan RHY</t>
  </si>
  <si>
    <t>antti.sahlstedt@kolumbus.fi</t>
  </si>
  <si>
    <t>Markku Sohlman</t>
  </si>
  <si>
    <t>markku.sohlman@luukku.com</t>
  </si>
  <si>
    <t>Heikki Mikkola</t>
  </si>
  <si>
    <t>Kovelon Ampumaratayhdistys RY</t>
  </si>
  <si>
    <t>Alakatu 6</t>
  </si>
  <si>
    <t>heikki.mikkola@moventas.com</t>
  </si>
  <si>
    <t>Mauri Toivola</t>
  </si>
  <si>
    <t>Kirjurinkatu 18</t>
  </si>
  <si>
    <t>mauritoivola@msn.com</t>
  </si>
  <si>
    <t>Juha-Pekka Ripatti</t>
  </si>
  <si>
    <t>Ampumaurheilukeskus Napakymppi Oy</t>
  </si>
  <si>
    <t>Kaivoskuja 5 A 2</t>
  </si>
  <si>
    <t>juha-pekka@jpripatti.net</t>
  </si>
  <si>
    <t>ERKKI PENTINNIEMI</t>
  </si>
  <si>
    <t>Teerenkuja 5</t>
  </si>
  <si>
    <t>45740 Kuusankoski</t>
  </si>
  <si>
    <t>sml.kymenpiiri@co.inet.fi</t>
  </si>
  <si>
    <t>ei</t>
  </si>
  <si>
    <t>Kari Sankala</t>
  </si>
  <si>
    <t>SAL-haulikkojaosto</t>
  </si>
  <si>
    <t>Kaivotie 15 A 1</t>
  </si>
  <si>
    <t>karisankala@hotmail.com</t>
  </si>
  <si>
    <t>Suvi Tuomanen</t>
  </si>
  <si>
    <t>suvi.tuomanen@reservilaisliitto.fi</t>
  </si>
  <si>
    <t>Marko Patrakka</t>
  </si>
  <si>
    <t>Resul</t>
  </si>
  <si>
    <t>Tervaskatu 26</t>
  </si>
  <si>
    <t>15240 Lahti</t>
  </si>
  <si>
    <t>markopatrakka@phnet.fi</t>
  </si>
  <si>
    <t>Marjut Remes</t>
  </si>
  <si>
    <t>Puolustusvoimat/Panssariprikaati</t>
  </si>
  <si>
    <t>PL 5</t>
  </si>
  <si>
    <t>13701 PAROLANNUMMI</t>
  </si>
  <si>
    <t>marjut.remes@mil.fi</t>
  </si>
  <si>
    <t>Mauri Rauhala</t>
  </si>
  <si>
    <t>Penninkulmantie 222</t>
  </si>
  <si>
    <t>31500 Koski Tl</t>
  </si>
  <si>
    <t>mauri.rauhala@mil.fi</t>
  </si>
  <si>
    <t>Antti Aho</t>
  </si>
  <si>
    <t>Kokintie</t>
  </si>
  <si>
    <t>antti_aho@luukku.com</t>
  </si>
  <si>
    <t>Timo Virtanen</t>
  </si>
  <si>
    <t>Koivikkotie</t>
  </si>
  <si>
    <t>timo.i.virtanen@gmail.com</t>
  </si>
  <si>
    <t>Lassi Tuominen</t>
  </si>
  <si>
    <t>Hongistontie 8</t>
  </si>
  <si>
    <t>marttila@riista.fi</t>
  </si>
  <si>
    <t>Mauno Mynttinen</t>
  </si>
  <si>
    <t>Hakapellontie 19</t>
  </si>
  <si>
    <t>mauno.mynttinen@msoynet.com</t>
  </si>
  <si>
    <t>Timo Larkiola</t>
  </si>
  <si>
    <t>Sinilaaksontie 4</t>
  </si>
  <si>
    <t>12100  Oitti</t>
  </si>
  <si>
    <t>timo.larkiola@elisanet.fi</t>
  </si>
  <si>
    <t>Laktoosi intoleranssi</t>
  </si>
  <si>
    <t>Mirva Brola</t>
  </si>
  <si>
    <t>mirva.brola@reservilainen.fi</t>
  </si>
  <si>
    <t>Seppo Lahtela</t>
  </si>
  <si>
    <t>Kauppakatu 20</t>
  </si>
  <si>
    <t>54500 Taavetti</t>
  </si>
  <si>
    <t>tuula.lahtela@rautia.fi</t>
  </si>
  <si>
    <t>Antti Uotila</t>
  </si>
  <si>
    <t>Uotilantie 22</t>
  </si>
  <si>
    <t>35300 Orivesi</t>
  </si>
  <si>
    <t>antti.uotila@helsinki.fi</t>
  </si>
  <si>
    <t>Tapio Hautakangas</t>
  </si>
  <si>
    <t>Oriveden Ampujat</t>
  </si>
  <si>
    <t>Suntialantie</t>
  </si>
  <si>
    <t>35100 Orivesi as</t>
  </si>
  <si>
    <t>Timo Sysilampi</t>
  </si>
  <si>
    <t>timo.sysilampi@frami.fi</t>
  </si>
  <si>
    <t>Klaus NygÃ¥rd</t>
  </si>
  <si>
    <t>Laakspohjan My</t>
  </si>
  <si>
    <t>klausnygard3@gmail.com</t>
  </si>
  <si>
    <t>Juha Laine</t>
  </si>
  <si>
    <t>45330 Harju</t>
  </si>
  <si>
    <t>juha.laine@ppd.inet.fi</t>
  </si>
  <si>
    <t>Roope Kiiala</t>
  </si>
  <si>
    <t>Pirkkalan Reserviupseerikerho ry</t>
  </si>
  <si>
    <t>Kauppalantie 25 C 23</t>
  </si>
  <si>
    <t>roope.kiiala@gmail.com</t>
  </si>
  <si>
    <t>Sakari Ahola</t>
  </si>
  <si>
    <t>Kuusankosken Ampujat ry</t>
  </si>
  <si>
    <t>Pihlajapolku 12</t>
  </si>
  <si>
    <t>45700 Kuusankoski</t>
  </si>
  <si>
    <t xml:space="preserve">  tuula.ahola@sci.fi</t>
  </si>
  <si>
    <t>Jukka Jokinen</t>
  </si>
  <si>
    <t>45910 Voikkaa</t>
  </si>
  <si>
    <t>jukka.jj.jokinen@gmail.com</t>
  </si>
  <si>
    <t>Hannu Kurki</t>
  </si>
  <si>
    <t>Ruokolahden ja Imatran riistanhoitoyhdistys</t>
  </si>
  <si>
    <t>Kekkerikuja 5 as 2</t>
  </si>
  <si>
    <t>55610 Imatra</t>
  </si>
  <si>
    <t>ruokolahti-imatra@rhy.riista.fi</t>
  </si>
  <si>
    <t>Antti Rantanen</t>
  </si>
  <si>
    <t>Pirkanmaan Reserviupseeripiiri / TAMRU</t>
  </si>
  <si>
    <t>33420 Tampere</t>
  </si>
  <si>
    <t>antti.rantanen@elisanet.fi</t>
  </si>
  <si>
    <t>Rainer Hirvonen</t>
  </si>
  <si>
    <t>Savolantie 12</t>
  </si>
  <si>
    <t>37800 Toijala</t>
  </si>
  <si>
    <t>rainer.hirvonen@gmail.com</t>
  </si>
  <si>
    <t>Antti Pennanen</t>
  </si>
  <si>
    <t>Porvoon reserviupseerikerho</t>
  </si>
  <si>
    <t>Fallaksentie 99</t>
  </si>
  <si>
    <t>Antti.pennanen@pp3.inet.fi</t>
  </si>
  <si>
    <t>Reino Kiviniemi</t>
  </si>
  <si>
    <t>Orimattilan Riistanhoitoyhdistys</t>
  </si>
  <si>
    <t>Majurintie 22</t>
  </si>
  <si>
    <t>16350  Niinikoski</t>
  </si>
  <si>
    <t>reino..kiviniemi@phne.fi</t>
  </si>
  <si>
    <t>Pertti Oksanen</t>
  </si>
  <si>
    <t>16300 Orimattila</t>
  </si>
  <si>
    <t>pertti.oksanen@phnet.fi</t>
  </si>
  <si>
    <t>Lasse Ilola</t>
  </si>
  <si>
    <t>Kuusirinne 32</t>
  </si>
  <si>
    <t>16300  Orimattila</t>
  </si>
  <si>
    <t>lasse.ilola@gmail.com</t>
  </si>
  <si>
    <t>Jukka Lehtinen</t>
  </si>
  <si>
    <t>Asehistorian Liitto</t>
  </si>
  <si>
    <t>Savikatu 14</t>
  </si>
  <si>
    <t>20540 TURKU</t>
  </si>
  <si>
    <t>jukka.lehtinen@ppj.inet.fi</t>
  </si>
  <si>
    <t>Juha Moijanen</t>
  </si>
  <si>
    <t>Selininkatu 8</t>
  </si>
  <si>
    <t>33240 Tampere</t>
  </si>
  <si>
    <t>juha.moijanen@pp.inet.fi</t>
  </si>
  <si>
    <t>Kaarlo Sihlman</t>
  </si>
  <si>
    <t>Hallitustie 6</t>
  </si>
  <si>
    <t>kaarlo.sihlman@sahkoliike.inet.fi</t>
  </si>
  <si>
    <t>Hannu Koverola</t>
  </si>
  <si>
    <t>Kouvolan kaupunki</t>
  </si>
  <si>
    <t>torikatu 10</t>
  </si>
  <si>
    <t>45100  Kouvola</t>
  </si>
  <si>
    <t>hannu.koverola@kouvola.fi</t>
  </si>
  <si>
    <t>Alexander Aminoff</t>
  </si>
  <si>
    <t>Scantarp Oy</t>
  </si>
  <si>
    <t>Lukkosalmentie 4 (Pl 1766)</t>
  </si>
  <si>
    <t>70421 Kuopio</t>
  </si>
  <si>
    <t>alexander.aminoff@scantarp.fi</t>
  </si>
  <si>
    <t>Askolan Pukkilan rhy</t>
  </si>
  <si>
    <t>seppo.teranen@pp.inet.fi</t>
  </si>
  <si>
    <t>Trorolf Nieminen</t>
  </si>
  <si>
    <t>torolf.nieminen@gmail.com</t>
  </si>
  <si>
    <t>Esko Hakulinen</t>
  </si>
  <si>
    <t>AAE ry</t>
  </si>
  <si>
    <t>Halkotie 9 as 5</t>
  </si>
  <si>
    <t>esko.hakulinen@netikka.fi</t>
  </si>
  <si>
    <t>Tapio Hänninen</t>
  </si>
  <si>
    <t>Pääkaupunkiseudun ampumaharrastuksen alueneuvottelukunta</t>
  </si>
  <si>
    <t>Kalliomäentie 4</t>
  </si>
  <si>
    <t>vähälaktoosinen</t>
  </si>
  <si>
    <t>Vantaan Reserviläiset ry</t>
  </si>
  <si>
    <t>Nurmijärvi</t>
  </si>
  <si>
    <t>Tapion Erämiehet ry</t>
  </si>
  <si>
    <t>Juurikkajärventie 21</t>
  </si>
  <si>
    <t>Karjalohjan Metsästysyhdistys / Metsästäjäliitto Uudenmaan piiri</t>
  </si>
  <si>
    <t>Framnäsintie 3b7</t>
  </si>
  <si>
    <t>IHRes, Vääpelikilta</t>
  </si>
  <si>
    <t>Pääkaup. amp.har alueneuvottelukunta/Mvru</t>
  </si>
  <si>
    <t>Suomen Metsästäjäliitto Lapin piiri ry</t>
  </si>
  <si>
    <t>37530 Lempäälä</t>
  </si>
  <si>
    <t>Vesa Terävä</t>
  </si>
  <si>
    <t>54950 Pettilä</t>
  </si>
  <si>
    <t>Tonttumäentie 6</t>
  </si>
  <si>
    <t>Jänesmäentie 5</t>
  </si>
  <si>
    <t>Suomen M:etsästäjäliiton Kymen piiri ry</t>
  </si>
  <si>
    <t>Reserviläisliitto ry</t>
  </si>
  <si>
    <t>Kosken Tl Eränkävijät ry</t>
  </si>
  <si>
    <t>Kosken Tl Eränkävijät ry sekä Marttilan Seudun Riistanhoitoyhdistys</t>
  </si>
  <si>
    <t>Mäntsälän Kennel- ja Metsästysseura ry</t>
  </si>
  <si>
    <t>Hausjärven-Riihimäen RHY</t>
  </si>
  <si>
    <t>Reserviläinen -lehti</t>
  </si>
  <si>
    <t>Palvaanjärven Metsästysyhdistys</t>
  </si>
  <si>
    <t>Längelmäveden RHY</t>
  </si>
  <si>
    <t>Reserviläisurheiluliitto ry</t>
  </si>
  <si>
    <t>Välikuja 29</t>
  </si>
  <si>
    <t>Päätetään 1.3.2012 kokouksessa</t>
  </si>
  <si>
    <t>Lamminpäänkatu 6</t>
  </si>
  <si>
    <t>Toijalan seudun reserviläiset ry</t>
  </si>
  <si>
    <t>Päärniläntie 169</t>
  </si>
  <si>
    <t>Pirkanmaan Reserviläispiiri</t>
  </si>
  <si>
    <t>Myrskylän reserviläiset ry</t>
  </si>
  <si>
    <t xml:space="preserve">Seppo Teränen </t>
  </si>
  <si>
    <t>Takametsätie 387</t>
  </si>
  <si>
    <t>60200 Seinäjoki</t>
  </si>
  <si>
    <t>Sähköpostiosoite</t>
  </si>
  <si>
    <t>39200 Kyröskoski</t>
  </si>
  <si>
    <t>Döbelninkatu 2</t>
  </si>
  <si>
    <t>Lönnrotinkatu 12 C 5</t>
  </si>
  <si>
    <t>Töyryläntie 1</t>
  </si>
  <si>
    <t>Kydöntie 31 B</t>
  </si>
  <si>
    <t>96900 SAARENKYLÄ</t>
  </si>
  <si>
    <t>82395 HAARAJÄRVI</t>
  </si>
  <si>
    <t>Kosken Tl Eränkävijät ry sekä PSPRHPÄÄLL</t>
  </si>
  <si>
    <t>Pasi Valli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</si>
</sst>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9">
      <selection activeCell="B49" sqref="B49"/>
    </sheetView>
  </sheetViews>
  <sheetFormatPr defaultColWidth="26.28125" defaultRowHeight="15"/>
  <cols>
    <col min="1" max="1" width="32.28125" style="0" customWidth="1"/>
  </cols>
  <sheetData>
    <row r="1" spans="1:7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270</v>
      </c>
      <c r="F1" s="1" t="s">
        <v>4</v>
      </c>
      <c r="G1" s="1" t="s">
        <v>5</v>
      </c>
    </row>
    <row r="2" spans="1:6" ht="14.25">
      <c r="A2" t="s">
        <v>219</v>
      </c>
      <c r="B2" t="s">
        <v>220</v>
      </c>
      <c r="C2" t="s">
        <v>221</v>
      </c>
      <c r="D2" t="s">
        <v>222</v>
      </c>
      <c r="E2" t="s">
        <v>223</v>
      </c>
      <c r="F2">
        <v>358405626127</v>
      </c>
    </row>
    <row r="3" spans="1:7" ht="14.25">
      <c r="A3" t="s">
        <v>122</v>
      </c>
      <c r="B3" t="s">
        <v>252</v>
      </c>
      <c r="C3" t="s">
        <v>123</v>
      </c>
      <c r="D3" t="s">
        <v>120</v>
      </c>
      <c r="E3" t="s">
        <v>124</v>
      </c>
      <c r="F3" t="str">
        <f>"0440 765 292"</f>
        <v>0440 765 292</v>
      </c>
      <c r="G3" t="s">
        <v>9</v>
      </c>
    </row>
    <row r="4" spans="1:7" ht="14.25">
      <c r="A4" t="s">
        <v>186</v>
      </c>
      <c r="B4" t="s">
        <v>187</v>
      </c>
      <c r="C4" t="s">
        <v>188</v>
      </c>
      <c r="D4" t="str">
        <f>"07110 Hinthaara"</f>
        <v>07110 Hinthaara</v>
      </c>
      <c r="E4" t="s">
        <v>189</v>
      </c>
      <c r="F4" t="str">
        <f>"040 7579099"</f>
        <v>040 7579099</v>
      </c>
      <c r="G4" t="s">
        <v>35</v>
      </c>
    </row>
    <row r="5" spans="1:6" ht="14.25">
      <c r="A5" t="s">
        <v>178</v>
      </c>
      <c r="B5" t="s">
        <v>179</v>
      </c>
      <c r="C5" t="s">
        <v>262</v>
      </c>
      <c r="D5" t="s">
        <v>180</v>
      </c>
      <c r="E5" t="s">
        <v>181</v>
      </c>
      <c r="F5" t="str">
        <f>"0400 333 143"</f>
        <v>0400 333 143</v>
      </c>
    </row>
    <row r="6" spans="1:6" ht="14.25">
      <c r="A6" t="s">
        <v>81</v>
      </c>
      <c r="B6" t="s">
        <v>82</v>
      </c>
      <c r="C6" t="s">
        <v>248</v>
      </c>
      <c r="D6" t="str">
        <f>"03620 Karkkila"</f>
        <v>03620 Karkkila</v>
      </c>
      <c r="E6" t="s">
        <v>83</v>
      </c>
      <c r="F6" t="str">
        <f>"050-5634006"</f>
        <v>050-5634006</v>
      </c>
    </row>
    <row r="7" spans="1:6" ht="14.25">
      <c r="A7" t="s">
        <v>145</v>
      </c>
      <c r="B7" t="s">
        <v>258</v>
      </c>
      <c r="C7" t="s">
        <v>146</v>
      </c>
      <c r="D7" t="s">
        <v>147</v>
      </c>
      <c r="E7" t="s">
        <v>148</v>
      </c>
      <c r="F7" t="str">
        <f>"0400-739126"</f>
        <v>0400-739126</v>
      </c>
    </row>
    <row r="8" spans="1:6" ht="14.25">
      <c r="A8" t="s">
        <v>71</v>
      </c>
      <c r="B8" t="s">
        <v>72</v>
      </c>
      <c r="C8" t="s">
        <v>73</v>
      </c>
      <c r="D8" t="str">
        <f>"04400JÄRVENPÄÄ"</f>
        <v>04400JÄRVENPÄÄ</v>
      </c>
      <c r="E8" t="s">
        <v>74</v>
      </c>
      <c r="F8" t="str">
        <f>"07187 35012"</f>
        <v>07187 35012</v>
      </c>
    </row>
    <row r="9" spans="1:7" ht="14.25">
      <c r="A9" t="s">
        <v>97</v>
      </c>
      <c r="B9" t="s">
        <v>250</v>
      </c>
      <c r="C9" t="s">
        <v>98</v>
      </c>
      <c r="D9" t="s">
        <v>99</v>
      </c>
      <c r="E9" t="s">
        <v>100</v>
      </c>
      <c r="F9" t="str">
        <f>"0400 636611"</f>
        <v>0400 636611</v>
      </c>
      <c r="G9" t="s">
        <v>101</v>
      </c>
    </row>
    <row r="10" spans="1:6" ht="14.25">
      <c r="A10" t="s">
        <v>65</v>
      </c>
      <c r="B10" t="s">
        <v>244</v>
      </c>
      <c r="C10" t="s">
        <v>66</v>
      </c>
      <c r="D10" t="s">
        <v>276</v>
      </c>
      <c r="E10" t="s">
        <v>67</v>
      </c>
      <c r="F10" t="str">
        <f>"0407793867"</f>
        <v>0407793867</v>
      </c>
    </row>
    <row r="11" spans="1:6" ht="14.25">
      <c r="A11" t="s">
        <v>228</v>
      </c>
      <c r="B11" t="s">
        <v>229</v>
      </c>
      <c r="C11" t="s">
        <v>230</v>
      </c>
      <c r="D11" t="s">
        <v>269</v>
      </c>
      <c r="E11" t="s">
        <v>231</v>
      </c>
      <c r="F11" t="str">
        <f>"0505677132"</f>
        <v>0505677132</v>
      </c>
    </row>
    <row r="12" spans="1:6" ht="14.25">
      <c r="A12" t="s">
        <v>75</v>
      </c>
      <c r="B12" t="s">
        <v>13</v>
      </c>
      <c r="C12" t="s">
        <v>76</v>
      </c>
      <c r="D12" t="s">
        <v>245</v>
      </c>
      <c r="E12" t="s">
        <v>77</v>
      </c>
      <c r="F12" t="str">
        <f>"0400-627705"</f>
        <v>0400-627705</v>
      </c>
    </row>
    <row r="13" spans="1:6" ht="14.25">
      <c r="A13" t="s">
        <v>214</v>
      </c>
      <c r="B13" t="s">
        <v>215</v>
      </c>
      <c r="C13" t="s">
        <v>216</v>
      </c>
      <c r="D13" t="s">
        <v>217</v>
      </c>
      <c r="E13" t="s">
        <v>218</v>
      </c>
      <c r="F13" t="str">
        <f>"0405906369"</f>
        <v>0405906369</v>
      </c>
    </row>
    <row r="14" spans="1:6" ht="14.25">
      <c r="A14" t="s">
        <v>173</v>
      </c>
      <c r="B14" t="s">
        <v>174</v>
      </c>
      <c r="C14" t="s">
        <v>175</v>
      </c>
      <c r="D14" t="s">
        <v>176</v>
      </c>
      <c r="E14" t="s">
        <v>177</v>
      </c>
      <c r="F14" t="str">
        <f>"0440812324"</f>
        <v>0440812324</v>
      </c>
    </row>
    <row r="15" spans="1:6" ht="14.25">
      <c r="A15" t="s">
        <v>86</v>
      </c>
      <c r="B15" t="s">
        <v>87</v>
      </c>
      <c r="C15" t="s">
        <v>88</v>
      </c>
      <c r="D15" t="str">
        <f>"03600 Karkkila"</f>
        <v>03600 Karkkila</v>
      </c>
      <c r="E15" t="s">
        <v>89</v>
      </c>
      <c r="F15" t="str">
        <f>"040-7723780"</f>
        <v>040-7723780</v>
      </c>
    </row>
    <row r="16" spans="1:7" ht="14.25">
      <c r="A16" t="s">
        <v>57</v>
      </c>
      <c r="B16" t="s">
        <v>58</v>
      </c>
      <c r="C16" t="s">
        <v>59</v>
      </c>
      <c r="D16" t="str">
        <f>"00330"</f>
        <v>00330</v>
      </c>
      <c r="E16" t="s">
        <v>60</v>
      </c>
      <c r="F16" t="str">
        <f>"0400444657"</f>
        <v>0400444657</v>
      </c>
      <c r="G16" t="s">
        <v>61</v>
      </c>
    </row>
    <row r="17" spans="1:6" ht="14.25">
      <c r="A17" t="s">
        <v>12</v>
      </c>
      <c r="B17" t="s">
        <v>13</v>
      </c>
      <c r="C17" t="s">
        <v>14</v>
      </c>
      <c r="D17" t="str">
        <f>"04310 Tuusula"</f>
        <v>04310 Tuusula</v>
      </c>
      <c r="E17" t="s">
        <v>15</v>
      </c>
      <c r="F17" t="str">
        <f>"0400 505240"</f>
        <v>0400 505240</v>
      </c>
    </row>
    <row r="18" spans="1:6" ht="14.25">
      <c r="A18" t="s">
        <v>158</v>
      </c>
      <c r="C18" t="s">
        <v>260</v>
      </c>
      <c r="D18" t="s">
        <v>159</v>
      </c>
      <c r="E18" t="s">
        <v>160</v>
      </c>
      <c r="F18" t="str">
        <f>"0405229707"</f>
        <v>0405229707</v>
      </c>
    </row>
    <row r="19" spans="1:6" ht="14.25">
      <c r="A19" t="s">
        <v>207</v>
      </c>
      <c r="B19" t="s">
        <v>265</v>
      </c>
      <c r="C19" t="s">
        <v>208</v>
      </c>
      <c r="D19" t="s">
        <v>209</v>
      </c>
      <c r="E19" t="s">
        <v>210</v>
      </c>
      <c r="F19" t="str">
        <f>"0500 625246"</f>
        <v>0500 625246</v>
      </c>
    </row>
    <row r="20" spans="1:6" ht="14.25">
      <c r="A20" t="s">
        <v>93</v>
      </c>
      <c r="B20" t="s">
        <v>94</v>
      </c>
      <c r="C20" t="s">
        <v>95</v>
      </c>
      <c r="D20" t="str">
        <f>"02730 Espoo"</f>
        <v>02730 Espoo</v>
      </c>
      <c r="E20" t="s">
        <v>96</v>
      </c>
      <c r="F20" t="str">
        <f>"0400463941"</f>
        <v>0400463941</v>
      </c>
    </row>
    <row r="21" spans="1:6" ht="14.25">
      <c r="A21" t="s">
        <v>24</v>
      </c>
      <c r="B21" t="s">
        <v>25</v>
      </c>
      <c r="C21" t="s">
        <v>26</v>
      </c>
      <c r="D21" t="str">
        <f>"00093 SLU"</f>
        <v>00093 SLU</v>
      </c>
      <c r="E21" t="s">
        <v>27</v>
      </c>
      <c r="F21" t="str">
        <f>"046 878 2200"</f>
        <v>046 878 2200</v>
      </c>
    </row>
    <row r="22" spans="1:6" ht="14.25">
      <c r="A22" t="s">
        <v>170</v>
      </c>
      <c r="B22" t="s">
        <v>166</v>
      </c>
      <c r="C22" t="s">
        <v>274</v>
      </c>
      <c r="D22" t="s">
        <v>171</v>
      </c>
      <c r="E22" t="s">
        <v>172</v>
      </c>
      <c r="F22" t="str">
        <f>"0405455044"</f>
        <v>0405455044</v>
      </c>
    </row>
    <row r="23" spans="1:6" ht="14.25">
      <c r="A23" t="s">
        <v>202</v>
      </c>
      <c r="B23" t="s">
        <v>203</v>
      </c>
      <c r="C23" t="s">
        <v>204</v>
      </c>
      <c r="D23" t="s">
        <v>205</v>
      </c>
      <c r="E23" t="s">
        <v>206</v>
      </c>
      <c r="F23" t="str">
        <f>"0500-469533"</f>
        <v>0500-469533</v>
      </c>
    </row>
    <row r="24" spans="1:6" ht="14.25">
      <c r="A24" t="s">
        <v>211</v>
      </c>
      <c r="B24" t="s">
        <v>266</v>
      </c>
      <c r="C24" t="s">
        <v>212</v>
      </c>
      <c r="D24" t="str">
        <f>"07560 Pukkila"</f>
        <v>07560 Pukkila</v>
      </c>
      <c r="E24" t="s">
        <v>213</v>
      </c>
      <c r="F24" t="str">
        <f>"0400840333"</f>
        <v>0400840333</v>
      </c>
    </row>
    <row r="25" spans="1:6" ht="14.25">
      <c r="A25" t="s">
        <v>102</v>
      </c>
      <c r="B25" t="s">
        <v>103</v>
      </c>
      <c r="C25" t="s">
        <v>104</v>
      </c>
      <c r="D25" t="str">
        <f>"01900 Nurmijärvi"</f>
        <v>01900 Nurmijärvi</v>
      </c>
      <c r="E25" t="s">
        <v>105</v>
      </c>
      <c r="F25" t="str">
        <f>"040 5294 895"</f>
        <v>040 5294 895</v>
      </c>
    </row>
    <row r="26" spans="1:6" ht="14.25">
      <c r="A26" t="s">
        <v>155</v>
      </c>
      <c r="B26" t="s">
        <v>156</v>
      </c>
      <c r="C26" t="s">
        <v>273</v>
      </c>
      <c r="D26" t="str">
        <f>"00120 Helsinki"</f>
        <v>00120 Helsinki</v>
      </c>
      <c r="E26" t="s">
        <v>157</v>
      </c>
      <c r="F26" t="str">
        <f>"0400 312246"</f>
        <v>0400 312246</v>
      </c>
    </row>
    <row r="27" spans="1:6" ht="14.25">
      <c r="A27" t="s">
        <v>198</v>
      </c>
      <c r="B27" t="s">
        <v>191</v>
      </c>
      <c r="C27" t="s">
        <v>199</v>
      </c>
      <c r="D27" t="s">
        <v>200</v>
      </c>
      <c r="E27" t="s">
        <v>201</v>
      </c>
      <c r="F27" t="str">
        <f>"040 5570303"</f>
        <v>040 5570303</v>
      </c>
    </row>
    <row r="28" spans="1:7" ht="14.25">
      <c r="A28" t="s">
        <v>128</v>
      </c>
      <c r="B28" t="s">
        <v>253</v>
      </c>
      <c r="C28" t="s">
        <v>129</v>
      </c>
      <c r="D28" t="s">
        <v>120</v>
      </c>
      <c r="E28" t="s">
        <v>130</v>
      </c>
      <c r="F28" t="str">
        <f>"0400 223 548"</f>
        <v>0400 223 548</v>
      </c>
      <c r="G28" t="s">
        <v>9</v>
      </c>
    </row>
    <row r="29" spans="1:6" ht="14.25">
      <c r="A29" t="s">
        <v>113</v>
      </c>
      <c r="B29" t="s">
        <v>114</v>
      </c>
      <c r="C29" t="s">
        <v>115</v>
      </c>
      <c r="D29" t="s">
        <v>116</v>
      </c>
      <c r="E29" t="s">
        <v>117</v>
      </c>
      <c r="F29" t="str">
        <f>"0505957098"</f>
        <v>0505957098</v>
      </c>
    </row>
    <row r="30" spans="1:6" ht="14.25">
      <c r="A30" t="s">
        <v>40</v>
      </c>
      <c r="B30" t="s">
        <v>17</v>
      </c>
      <c r="C30" t="s">
        <v>41</v>
      </c>
      <c r="D30" t="str">
        <f>"00870 Helsinki"</f>
        <v>00870 Helsinki</v>
      </c>
      <c r="E30" t="s">
        <v>42</v>
      </c>
      <c r="F30" t="str">
        <f>"0405274402"</f>
        <v>0405274402</v>
      </c>
    </row>
    <row r="31" spans="1:6" ht="14.25">
      <c r="A31" t="s">
        <v>84</v>
      </c>
      <c r="B31" t="s">
        <v>82</v>
      </c>
      <c r="C31" t="s">
        <v>249</v>
      </c>
      <c r="D31" t="str">
        <f>"03400 Vihti"</f>
        <v>03400 Vihti</v>
      </c>
      <c r="E31" t="s">
        <v>85</v>
      </c>
      <c r="F31" t="str">
        <f>"0400-471839"</f>
        <v>0400-471839</v>
      </c>
    </row>
    <row r="32" spans="1:6" ht="14.25">
      <c r="A32" t="s">
        <v>108</v>
      </c>
      <c r="B32" t="s">
        <v>109</v>
      </c>
      <c r="C32" t="s">
        <v>110</v>
      </c>
      <c r="D32" t="s">
        <v>111</v>
      </c>
      <c r="E32" t="s">
        <v>112</v>
      </c>
      <c r="F32" t="str">
        <f>"0505570760"</f>
        <v>0505570760</v>
      </c>
    </row>
    <row r="33" spans="1:6" ht="14.25">
      <c r="A33" t="s">
        <v>49</v>
      </c>
      <c r="B33" t="s">
        <v>236</v>
      </c>
      <c r="C33" t="s">
        <v>50</v>
      </c>
      <c r="D33" t="s">
        <v>51</v>
      </c>
      <c r="E33" t="s">
        <v>52</v>
      </c>
      <c r="F33" t="str">
        <f>"0405743885"</f>
        <v>0405743885</v>
      </c>
    </row>
    <row r="34" spans="1:6" ht="14.25">
      <c r="A34" t="s">
        <v>131</v>
      </c>
      <c r="B34" t="s">
        <v>254</v>
      </c>
      <c r="C34" t="s">
        <v>132</v>
      </c>
      <c r="D34" t="str">
        <f>"04820 KAUKALAMPI"</f>
        <v>04820 KAUKALAMPI</v>
      </c>
      <c r="E34" t="s">
        <v>133</v>
      </c>
      <c r="F34" t="str">
        <f>"05500 432476"</f>
        <v>05500 432476</v>
      </c>
    </row>
    <row r="35" spans="1:7" ht="14.25">
      <c r="A35" t="s">
        <v>118</v>
      </c>
      <c r="B35" t="s">
        <v>278</v>
      </c>
      <c r="C35" t="s">
        <v>119</v>
      </c>
      <c r="D35" t="s">
        <v>120</v>
      </c>
      <c r="E35" t="s">
        <v>121</v>
      </c>
      <c r="F35" t="str">
        <f>"0400 841 263 tai 0299 442 400"</f>
        <v>0400 841 263 tai 0299 442 400</v>
      </c>
      <c r="G35" t="s">
        <v>9</v>
      </c>
    </row>
    <row r="36" spans="1:6" ht="14.25">
      <c r="A36" t="s">
        <v>62</v>
      </c>
      <c r="B36" t="s">
        <v>243</v>
      </c>
      <c r="C36" t="s">
        <v>63</v>
      </c>
      <c r="D36" t="str">
        <f>"00120 Helsinki"</f>
        <v>00120 Helsinki</v>
      </c>
      <c r="E36" t="s">
        <v>64</v>
      </c>
      <c r="F36" t="str">
        <f>"040 7322751"</f>
        <v>040 7322751</v>
      </c>
    </row>
    <row r="37" spans="1:6" ht="14.25">
      <c r="A37" t="s">
        <v>90</v>
      </c>
      <c r="B37" t="s">
        <v>87</v>
      </c>
      <c r="C37" t="s">
        <v>91</v>
      </c>
      <c r="D37" t="str">
        <f>"03600 Karkkila"</f>
        <v>03600 Karkkila</v>
      </c>
      <c r="E37" t="s">
        <v>92</v>
      </c>
      <c r="F37" t="str">
        <f>"0500-471226"</f>
        <v>0500-471226</v>
      </c>
    </row>
    <row r="38" spans="1:6" ht="14.25">
      <c r="A38" t="s">
        <v>46</v>
      </c>
      <c r="B38" t="s">
        <v>47</v>
      </c>
      <c r="C38" t="s">
        <v>241</v>
      </c>
      <c r="D38" t="str">
        <f>"02430 Masala"</f>
        <v>02430 Masala</v>
      </c>
      <c r="E38" t="s">
        <v>48</v>
      </c>
      <c r="F38" t="str">
        <f>"0500444250"</f>
        <v>0500444250</v>
      </c>
    </row>
    <row r="39" spans="1:7" ht="14.25">
      <c r="A39" t="s">
        <v>36</v>
      </c>
      <c r="B39" t="s">
        <v>37</v>
      </c>
      <c r="C39" t="s">
        <v>239</v>
      </c>
      <c r="D39" t="s">
        <v>38</v>
      </c>
      <c r="E39" t="s">
        <v>39</v>
      </c>
      <c r="F39" t="str">
        <f>"040 7396241"</f>
        <v>040 7396241</v>
      </c>
      <c r="G39" t="s">
        <v>35</v>
      </c>
    </row>
    <row r="40" spans="1:6" ht="14.25">
      <c r="A40" t="s">
        <v>43</v>
      </c>
      <c r="B40" t="s">
        <v>240</v>
      </c>
      <c r="C40" t="s">
        <v>44</v>
      </c>
      <c r="D40" t="str">
        <f>"09120 Karjalohja"</f>
        <v>09120 Karjalohja</v>
      </c>
      <c r="E40" t="s">
        <v>45</v>
      </c>
      <c r="F40" t="str">
        <f>"050 3519910"</f>
        <v>050 3519910</v>
      </c>
    </row>
    <row r="41" spans="1:6" ht="14.25">
      <c r="A41" t="s">
        <v>139</v>
      </c>
      <c r="B41" t="s">
        <v>256</v>
      </c>
      <c r="C41" t="s">
        <v>272</v>
      </c>
      <c r="D41" t="str">
        <f>"00260 Helsinki"</f>
        <v>00260 Helsinki</v>
      </c>
      <c r="E41" t="s">
        <v>140</v>
      </c>
      <c r="F41" t="str">
        <f>"0000"</f>
        <v>0000</v>
      </c>
    </row>
    <row r="42" spans="1:2" ht="14.25">
      <c r="A42" t="s">
        <v>279</v>
      </c>
      <c r="B42" t="s">
        <v>203</v>
      </c>
    </row>
    <row r="43" spans="1:6" ht="14.25">
      <c r="A43" t="s">
        <v>195</v>
      </c>
      <c r="B43" t="s">
        <v>191</v>
      </c>
      <c r="C43" t="s">
        <v>264</v>
      </c>
      <c r="D43" t="s">
        <v>196</v>
      </c>
      <c r="E43" t="s">
        <v>197</v>
      </c>
      <c r="F43" t="str">
        <f>"0400459222"</f>
        <v>0400459222</v>
      </c>
    </row>
    <row r="44" spans="1:6" ht="14.25">
      <c r="A44" t="s">
        <v>261</v>
      </c>
      <c r="B44" t="s">
        <v>174</v>
      </c>
      <c r="C44" t="s">
        <v>175</v>
      </c>
      <c r="D44" t="s">
        <v>176</v>
      </c>
      <c r="E44" t="s">
        <v>177</v>
      </c>
      <c r="F44" t="str">
        <f>"0440812324"</f>
        <v>0440812324</v>
      </c>
    </row>
    <row r="45" spans="1:7" ht="14.25">
      <c r="A45" t="s">
        <v>16</v>
      </c>
      <c r="B45" t="s">
        <v>17</v>
      </c>
      <c r="C45" t="s">
        <v>18</v>
      </c>
      <c r="D45" t="s">
        <v>19</v>
      </c>
      <c r="E45" t="s">
        <v>20</v>
      </c>
      <c r="F45" t="str">
        <f>"050 523 5610"</f>
        <v>050 523 5610</v>
      </c>
      <c r="G45" t="s">
        <v>235</v>
      </c>
    </row>
    <row r="46" spans="1:6" ht="14.25">
      <c r="A46" t="s">
        <v>182</v>
      </c>
      <c r="B46" t="s">
        <v>263</v>
      </c>
      <c r="C46" t="s">
        <v>183</v>
      </c>
      <c r="D46" t="s">
        <v>184</v>
      </c>
      <c r="E46" t="s">
        <v>185</v>
      </c>
      <c r="F46" t="str">
        <f>"0400 505 199"</f>
        <v>0400 505 199</v>
      </c>
    </row>
    <row r="47" spans="1:6" ht="14.25">
      <c r="A47" t="s">
        <v>190</v>
      </c>
      <c r="B47" t="s">
        <v>191</v>
      </c>
      <c r="C47" t="s">
        <v>192</v>
      </c>
      <c r="D47" t="s">
        <v>193</v>
      </c>
      <c r="E47" t="s">
        <v>194</v>
      </c>
      <c r="F47" t="str">
        <f>"0407795451"</f>
        <v>0407795451</v>
      </c>
    </row>
    <row r="48" spans="1:7" ht="14.25">
      <c r="A48" t="s">
        <v>31</v>
      </c>
      <c r="B48" t="s">
        <v>238</v>
      </c>
      <c r="C48" t="s">
        <v>32</v>
      </c>
      <c r="D48" t="s">
        <v>33</v>
      </c>
      <c r="E48" t="s">
        <v>34</v>
      </c>
      <c r="F48" t="str">
        <f>"0407448871"</f>
        <v>0407448871</v>
      </c>
      <c r="G48" t="s">
        <v>35</v>
      </c>
    </row>
    <row r="49" spans="1:6" ht="14.25">
      <c r="A49" t="s">
        <v>161</v>
      </c>
      <c r="B49" t="s">
        <v>162</v>
      </c>
      <c r="C49" t="s">
        <v>163</v>
      </c>
      <c r="D49" t="str">
        <f>"02700 Kauniainen"</f>
        <v>02700 Kauniainen</v>
      </c>
      <c r="E49" t="s">
        <v>164</v>
      </c>
      <c r="F49" t="str">
        <f>"0407388828"</f>
        <v>0407388828</v>
      </c>
    </row>
    <row r="50" spans="1:6" ht="14.25">
      <c r="A50" t="s">
        <v>165</v>
      </c>
      <c r="B50" t="s">
        <v>166</v>
      </c>
      <c r="C50" t="s">
        <v>167</v>
      </c>
      <c r="D50" t="s">
        <v>168</v>
      </c>
      <c r="E50" t="s">
        <v>169</v>
      </c>
      <c r="F50" t="str">
        <f>"0447315773"</f>
        <v>0447315773</v>
      </c>
    </row>
    <row r="51" spans="1:6" ht="14.25">
      <c r="A51" t="s">
        <v>28</v>
      </c>
      <c r="B51" t="s">
        <v>29</v>
      </c>
      <c r="C51" t="s">
        <v>272</v>
      </c>
      <c r="D51" t="str">
        <f>"00260 Helsinki"</f>
        <v>00260 Helsinki</v>
      </c>
      <c r="E51" t="s">
        <v>30</v>
      </c>
      <c r="F51" t="str">
        <f>"0405568798"</f>
        <v>0405568798</v>
      </c>
    </row>
    <row r="52" spans="1:6" ht="14.25">
      <c r="A52" t="s">
        <v>21</v>
      </c>
      <c r="B52" t="s">
        <v>236</v>
      </c>
      <c r="C52" t="s">
        <v>22</v>
      </c>
      <c r="D52" t="s">
        <v>237</v>
      </c>
      <c r="E52" t="s">
        <v>23</v>
      </c>
      <c r="F52" t="str">
        <f>"0405221339"</f>
        <v>0405221339</v>
      </c>
    </row>
    <row r="53" spans="1:7" ht="14.25">
      <c r="A53" t="s">
        <v>141</v>
      </c>
      <c r="B53" t="s">
        <v>257</v>
      </c>
      <c r="C53" t="s">
        <v>142</v>
      </c>
      <c r="D53" t="s">
        <v>143</v>
      </c>
      <c r="E53" t="s">
        <v>144</v>
      </c>
      <c r="F53" t="str">
        <f>"0503210511"</f>
        <v>0503210511</v>
      </c>
      <c r="G53" t="s">
        <v>35</v>
      </c>
    </row>
    <row r="54" spans="1:6" ht="14.25">
      <c r="A54" t="s">
        <v>267</v>
      </c>
      <c r="B54" t="s">
        <v>224</v>
      </c>
      <c r="C54" t="s">
        <v>268</v>
      </c>
      <c r="D54" t="str">
        <f>"07680 Juornaankylä"</f>
        <v>07680 Juornaankylä</v>
      </c>
      <c r="E54" t="s">
        <v>225</v>
      </c>
      <c r="F54" t="str">
        <f>"0500559969"</f>
        <v>0500559969</v>
      </c>
    </row>
    <row r="55" spans="1:6" ht="14.25">
      <c r="A55" t="s">
        <v>106</v>
      </c>
      <c r="B55" t="s">
        <v>251</v>
      </c>
      <c r="C55" t="s">
        <v>272</v>
      </c>
      <c r="D55" t="str">
        <f>"00260 Helsinki"</f>
        <v>00260 Helsinki</v>
      </c>
      <c r="E55" t="s">
        <v>107</v>
      </c>
      <c r="F55" t="str">
        <f>"0400930625"</f>
        <v>0400930625</v>
      </c>
    </row>
    <row r="56" spans="1:6" ht="14.25">
      <c r="A56" t="s">
        <v>149</v>
      </c>
      <c r="B56" t="s">
        <v>150</v>
      </c>
      <c r="C56" t="s">
        <v>151</v>
      </c>
      <c r="D56" t="s">
        <v>152</v>
      </c>
      <c r="E56" t="s">
        <v>148</v>
      </c>
      <c r="F56" t="str">
        <f>"0400433364"</f>
        <v>0400433364</v>
      </c>
    </row>
    <row r="57" spans="1:7" ht="14.25">
      <c r="A57" t="s">
        <v>232</v>
      </c>
      <c r="B57" t="s">
        <v>6</v>
      </c>
      <c r="C57" t="s">
        <v>7</v>
      </c>
      <c r="D57" t="s">
        <v>271</v>
      </c>
      <c r="E57" t="s">
        <v>8</v>
      </c>
      <c r="F57" t="str">
        <f>"040-5293710"</f>
        <v>040-5293710</v>
      </c>
      <c r="G57" t="s">
        <v>9</v>
      </c>
    </row>
    <row r="58" spans="1:7" ht="14.25">
      <c r="A58" t="s">
        <v>53</v>
      </c>
      <c r="B58" t="s">
        <v>242</v>
      </c>
      <c r="C58" t="s">
        <v>54</v>
      </c>
      <c r="D58" t="str">
        <f>"00530 Hki"</f>
        <v>00530 Hki</v>
      </c>
      <c r="E58" t="s">
        <v>55</v>
      </c>
      <c r="F58" t="str">
        <f>"050-5520812"</f>
        <v>050-5520812</v>
      </c>
      <c r="G58" t="s">
        <v>56</v>
      </c>
    </row>
    <row r="59" spans="1:7" ht="14.25">
      <c r="A59" t="s">
        <v>134</v>
      </c>
      <c r="B59" t="s">
        <v>255</v>
      </c>
      <c r="C59" t="s">
        <v>135</v>
      </c>
      <c r="D59" t="s">
        <v>136</v>
      </c>
      <c r="E59" t="s">
        <v>137</v>
      </c>
      <c r="F59" t="str">
        <f>"0405168046"</f>
        <v>0405168046</v>
      </c>
      <c r="G59" t="s">
        <v>138</v>
      </c>
    </row>
    <row r="60" spans="1:6" ht="14.25">
      <c r="A60" t="s">
        <v>153</v>
      </c>
      <c r="B60" t="s">
        <v>259</v>
      </c>
      <c r="C60" t="s">
        <v>272</v>
      </c>
      <c r="D60" t="str">
        <f>"00260 Helsinki"</f>
        <v>00260 Helsinki</v>
      </c>
      <c r="E60" t="s">
        <v>154</v>
      </c>
      <c r="F60" t="str">
        <f>"040 5587862"</f>
        <v>040 5587862</v>
      </c>
    </row>
    <row r="61" spans="1:7" ht="14.25">
      <c r="A61" t="s">
        <v>125</v>
      </c>
      <c r="B61" t="s">
        <v>252</v>
      </c>
      <c r="C61" t="s">
        <v>126</v>
      </c>
      <c r="D61" t="s">
        <v>120</v>
      </c>
      <c r="E61" t="s">
        <v>127</v>
      </c>
      <c r="F61" t="str">
        <f>"050 330 7755"</f>
        <v>050 330 7755</v>
      </c>
      <c r="G61" t="s">
        <v>9</v>
      </c>
    </row>
    <row r="62" spans="1:6" ht="14.25">
      <c r="A62" t="s">
        <v>68</v>
      </c>
      <c r="B62" t="s">
        <v>37</v>
      </c>
      <c r="C62" t="s">
        <v>69</v>
      </c>
      <c r="D62" t="s">
        <v>277</v>
      </c>
      <c r="E62" t="s">
        <v>70</v>
      </c>
      <c r="F62" t="str">
        <f>"050-5988417"</f>
        <v>050-5988417</v>
      </c>
    </row>
    <row r="63" spans="1:6" ht="14.25">
      <c r="A63" t="s">
        <v>226</v>
      </c>
      <c r="B63" t="s">
        <v>224</v>
      </c>
      <c r="C63" t="s">
        <v>275</v>
      </c>
      <c r="D63" t="str">
        <f>"07510 Vakkola"</f>
        <v>07510 Vakkola</v>
      </c>
      <c r="E63" t="s">
        <v>227</v>
      </c>
      <c r="F63" t="str">
        <f>"0405051167"</f>
        <v>0405051167</v>
      </c>
    </row>
    <row r="64" spans="1:6" ht="14.25">
      <c r="A64" t="s">
        <v>246</v>
      </c>
      <c r="B64" t="s">
        <v>78</v>
      </c>
      <c r="C64" t="s">
        <v>79</v>
      </c>
      <c r="D64" t="s">
        <v>247</v>
      </c>
      <c r="E64" t="s">
        <v>80</v>
      </c>
      <c r="F64" t="str">
        <f>"0500586617"</f>
        <v>0500586617</v>
      </c>
    </row>
    <row r="65" spans="1:6" ht="14.25">
      <c r="A65" t="s">
        <v>10</v>
      </c>
      <c r="B65" t="s">
        <v>233</v>
      </c>
      <c r="C65" t="s">
        <v>234</v>
      </c>
      <c r="D65" t="str">
        <f>"01840 Klaukkala"</f>
        <v>01840 Klaukkala</v>
      </c>
      <c r="E65" t="s">
        <v>11</v>
      </c>
      <c r="F65" t="str">
        <f>"0405111681"</f>
        <v>0405111681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suvi</dc:creator>
  <cp:keywords/>
  <dc:description/>
  <cp:lastModifiedBy>suvi</cp:lastModifiedBy>
  <dcterms:created xsi:type="dcterms:W3CDTF">2012-03-01T06:09:51Z</dcterms:created>
  <dcterms:modified xsi:type="dcterms:W3CDTF">2012-03-01T06:12:34Z</dcterms:modified>
  <cp:category/>
  <cp:version/>
  <cp:contentType/>
  <cp:contentStatus/>
</cp:coreProperties>
</file>